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danielschneiderman/ownCloud/Documents/Cap Table/Website Capital Increase Tables/"/>
    </mc:Choice>
  </mc:AlternateContent>
  <xr:revisionPtr revIDLastSave="0" documentId="13_ncr:1_{8DA8B1BF-9D10-F644-9FBB-DB1ACE9A55DE}" xr6:coauthVersionLast="45" xr6:coauthVersionMax="45" xr10:uidLastSave="{00000000-0000-0000-0000-000000000000}"/>
  <bookViews>
    <workbookView xWindow="2440" yWindow="2940" windowWidth="25120" windowHeight="14860" xr2:uid="{00000000-000D-0000-FFFF-FFFF00000000}"/>
  </bookViews>
  <sheets>
    <sheet name="au 9 oct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C8" i="1"/>
  <c r="C36" i="1" s="1"/>
  <c r="C35" i="1"/>
  <c r="C40" i="1"/>
  <c r="C7" i="1"/>
  <c r="I23" i="1" l="1"/>
  <c r="I22" i="1"/>
  <c r="I21" i="1"/>
  <c r="I20" i="1"/>
  <c r="I19" i="1"/>
  <c r="I18" i="1"/>
  <c r="I17" i="1"/>
  <c r="I16" i="1"/>
  <c r="H30" i="1" l="1"/>
  <c r="I15" i="1" l="1"/>
  <c r="I14" i="1"/>
  <c r="I13" i="1"/>
  <c r="I11" i="1"/>
  <c r="C41" i="1" l="1"/>
  <c r="C37" i="1"/>
</calcChain>
</file>

<file path=xl/sharedStrings.xml><?xml version="1.0" encoding="utf-8"?>
<sst xmlns="http://schemas.openxmlformats.org/spreadsheetml/2006/main" count="40" uniqueCount="31">
  <si>
    <t>ORNANEBSA</t>
  </si>
  <si>
    <t>Suivi des actions en circulation</t>
  </si>
  <si>
    <t>Nombre d'ornane émises</t>
  </si>
  <si>
    <t>TOTAL</t>
  </si>
  <si>
    <t>Total actions créées</t>
  </si>
  <si>
    <t>Date</t>
  </si>
  <si>
    <t>Nombre</t>
  </si>
  <si>
    <t>Créées</t>
  </si>
  <si>
    <t>Demandes de conversion des ORNANE</t>
  </si>
  <si>
    <t>ALBPS FP Equity</t>
  </si>
  <si>
    <t>Montant converti</t>
  </si>
  <si>
    <t>Prix de conversion</t>
  </si>
  <si>
    <t>actions</t>
  </si>
  <si>
    <t>Demandes d'exercice de BSA</t>
  </si>
  <si>
    <t>ORNANE</t>
  </si>
  <si>
    <t xml:space="preserve">ORNANE détenues par NEGMA </t>
  </si>
  <si>
    <t xml:space="preserve">BSA détenues par NEGMA </t>
  </si>
  <si>
    <t>Nombre total d'actions créées</t>
  </si>
  <si>
    <t>Récapituatif</t>
  </si>
  <si>
    <t>droits de vote</t>
  </si>
  <si>
    <t>Notice de conversion</t>
  </si>
  <si>
    <t>Ce tableau récapitule le nombre d'actions en circulation suite à la mise en place du plan d'ORNANEBSA (Obligations Remboursables en Numéraire ou en Actions Nouvelles ou Existantes assorties de Bons de Souscription d’Actions) décrit dans le communiqué du 23 août 2019</t>
  </si>
  <si>
    <t>ORNANE émises</t>
  </si>
  <si>
    <t>BSA</t>
  </si>
  <si>
    <t>BSA émis</t>
  </si>
  <si>
    <t>Nombre d'actions au 31/10/2019</t>
  </si>
  <si>
    <t>Nombre de droits de vote au 31/10/2019</t>
  </si>
  <si>
    <t>Date d'emission de la tranche #1 d'ORNANEBSA</t>
  </si>
  <si>
    <t>0</t>
  </si>
  <si>
    <t>par 31/10/2019</t>
  </si>
  <si>
    <t>Nombre de BSA émis (mise à jour)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</si>
</sst>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d/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8"/>
      <color rgb="FF009999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0" fillId="0" borderId="0" xfId="0" applyBorder="1"/>
    <xf numFmtId="165" fontId="0" fillId="0" borderId="0" xfId="1" applyNumberFormat="1" applyFont="1"/>
    <xf numFmtId="165" fontId="0" fillId="0" borderId="0" xfId="0" applyNumberFormat="1"/>
    <xf numFmtId="0" fontId="0" fillId="0" borderId="0" xfId="0" applyBorder="1" applyAlignment="1">
      <alignment horizontal="center" vertical="center"/>
    </xf>
    <xf numFmtId="165" fontId="0" fillId="0" borderId="0" xfId="1" applyNumberFormat="1" applyFont="1" applyBorder="1"/>
    <xf numFmtId="164" fontId="0" fillId="0" borderId="0" xfId="1" applyNumberFormat="1" applyFont="1" applyBorder="1"/>
    <xf numFmtId="14" fontId="0" fillId="0" borderId="0" xfId="0" applyNumberFormat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1" xfId="0" applyFill="1" applyBorder="1"/>
    <xf numFmtId="0" fontId="0" fillId="3" borderId="0" xfId="0" applyFill="1" applyBorder="1"/>
    <xf numFmtId="0" fontId="0" fillId="3" borderId="10" xfId="0" applyFill="1" applyBorder="1"/>
    <xf numFmtId="165" fontId="0" fillId="3" borderId="7" xfId="0" applyNumberFormat="1" applyFill="1" applyBorder="1"/>
    <xf numFmtId="14" fontId="0" fillId="3" borderId="7" xfId="0" applyNumberFormat="1" applyFill="1" applyBorder="1"/>
    <xf numFmtId="0" fontId="0" fillId="3" borderId="0" xfId="0" applyFill="1" applyBorder="1" applyAlignment="1">
      <alignment horizontal="center" vertical="center"/>
    </xf>
    <xf numFmtId="165" fontId="0" fillId="3" borderId="0" xfId="1" applyNumberFormat="1" applyFont="1" applyFill="1" applyBorder="1"/>
    <xf numFmtId="164" fontId="0" fillId="3" borderId="0" xfId="1" applyNumberFormat="1" applyFont="1" applyFill="1" applyBorder="1"/>
    <xf numFmtId="165" fontId="0" fillId="3" borderId="8" xfId="1" applyNumberFormat="1" applyFont="1" applyFill="1" applyBorder="1"/>
    <xf numFmtId="14" fontId="0" fillId="3" borderId="9" xfId="0" applyNumberFormat="1" applyFill="1" applyBorder="1"/>
    <xf numFmtId="0" fontId="0" fillId="3" borderId="10" xfId="0" applyFill="1" applyBorder="1" applyAlignment="1">
      <alignment horizontal="center" vertical="center"/>
    </xf>
    <xf numFmtId="165" fontId="0" fillId="3" borderId="10" xfId="1" applyNumberFormat="1" applyFont="1" applyFill="1" applyBorder="1"/>
    <xf numFmtId="164" fontId="0" fillId="3" borderId="10" xfId="1" applyNumberFormat="1" applyFont="1" applyFill="1" applyBorder="1"/>
    <xf numFmtId="165" fontId="0" fillId="3" borderId="11" xfId="1" applyNumberFormat="1" applyFont="1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5" xfId="0" applyFill="1" applyBorder="1"/>
    <xf numFmtId="165" fontId="0" fillId="3" borderId="5" xfId="1" applyNumberFormat="1" applyFont="1" applyFill="1" applyBorder="1"/>
    <xf numFmtId="164" fontId="0" fillId="3" borderId="5" xfId="1" applyNumberFormat="1" applyFont="1" applyFill="1" applyBorder="1"/>
    <xf numFmtId="0" fontId="5" fillId="3" borderId="4" xfId="0" applyFont="1" applyFill="1" applyBorder="1"/>
    <xf numFmtId="165" fontId="0" fillId="3" borderId="0" xfId="0" applyNumberFormat="1" applyFill="1" applyBorder="1"/>
    <xf numFmtId="165" fontId="0" fillId="3" borderId="10" xfId="0" applyNumberFormat="1" applyFill="1" applyBorder="1"/>
    <xf numFmtId="0" fontId="6" fillId="0" borderId="0" xfId="0" applyFont="1"/>
    <xf numFmtId="165" fontId="0" fillId="3" borderId="7" xfId="1" applyNumberFormat="1" applyFont="1" applyFill="1" applyBorder="1" applyAlignment="1">
      <alignment horizontal="center"/>
    </xf>
    <xf numFmtId="165" fontId="0" fillId="3" borderId="9" xfId="0" applyNumberFormat="1" applyFill="1" applyBorder="1"/>
    <xf numFmtId="165" fontId="0" fillId="3" borderId="4" xfId="0" applyNumberFormat="1" applyFill="1" applyBorder="1"/>
    <xf numFmtId="0" fontId="7" fillId="0" borderId="0" xfId="0" applyFont="1"/>
    <xf numFmtId="165" fontId="4" fillId="0" borderId="9" xfId="1" applyNumberFormat="1" applyFont="1" applyFill="1" applyBorder="1"/>
    <xf numFmtId="0" fontId="4" fillId="0" borderId="11" xfId="0" applyFont="1" applyFill="1" applyBorder="1"/>
    <xf numFmtId="0" fontId="4" fillId="0" borderId="0" xfId="0" applyFont="1" applyFill="1"/>
    <xf numFmtId="14" fontId="0" fillId="0" borderId="0" xfId="0" applyNumberForma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0" fillId="3" borderId="5" xfId="1" quotePrefix="1" applyFont="1" applyFill="1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6" fontId="0" fillId="3" borderId="7" xfId="0" applyNumberFormat="1" applyFill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0" fillId="3" borderId="3" xfId="0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6666"/>
      <color rgb="FF006699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workbookViewId="0">
      <selection activeCell="C19" sqref="C19"/>
    </sheetView>
  </sheetViews>
  <sheetFormatPr baseColWidth="10" defaultColWidth="8.83203125" defaultRowHeight="15" outlineLevelCol="1" x14ac:dyDescent="0.2"/>
  <cols>
    <col min="1" max="1" width="40.5" customWidth="1"/>
    <col min="2" max="2" width="1.1640625" customWidth="1"/>
    <col min="3" max="4" width="14" customWidth="1"/>
    <col min="5" max="5" width="1.33203125" customWidth="1"/>
    <col min="6" max="6" width="11.6640625" customWidth="1"/>
    <col min="7" max="9" width="11.6640625" hidden="1" customWidth="1" outlineLevel="1"/>
    <col min="10" max="10" width="11.6640625" customWidth="1" outlineLevel="1"/>
    <col min="11" max="11" width="14.33203125" customWidth="1"/>
    <col min="12" max="12" width="3.83203125" customWidth="1"/>
    <col min="15" max="15" width="12.6640625" bestFit="1" customWidth="1"/>
    <col min="19" max="19" width="11.1640625" customWidth="1"/>
  </cols>
  <sheetData>
    <row r="1" spans="1:11" x14ac:dyDescent="0.2">
      <c r="K1" s="1" t="s">
        <v>9</v>
      </c>
    </row>
    <row r="2" spans="1:11" ht="19" x14ac:dyDescent="0.25">
      <c r="D2" s="41" t="s">
        <v>0</v>
      </c>
      <c r="K2" s="45">
        <v>43627</v>
      </c>
    </row>
    <row r="4" spans="1:11" x14ac:dyDescent="0.2">
      <c r="D4" s="1" t="s">
        <v>1</v>
      </c>
    </row>
    <row r="5" spans="1:11" ht="32" x14ac:dyDescent="0.2">
      <c r="C5" s="54" t="s">
        <v>3</v>
      </c>
      <c r="D5" s="55"/>
      <c r="F5" s="46" t="s">
        <v>5</v>
      </c>
      <c r="G5" s="50" t="s">
        <v>20</v>
      </c>
      <c r="H5" s="50" t="s">
        <v>10</v>
      </c>
      <c r="I5" s="50" t="s">
        <v>11</v>
      </c>
      <c r="J5" s="50" t="s">
        <v>14</v>
      </c>
      <c r="K5" s="47" t="s">
        <v>23</v>
      </c>
    </row>
    <row r="6" spans="1:11" x14ac:dyDescent="0.2">
      <c r="A6" s="9" t="s">
        <v>27</v>
      </c>
      <c r="C6" s="12"/>
      <c r="D6" s="13"/>
      <c r="F6" s="51">
        <v>43706</v>
      </c>
      <c r="G6" s="16"/>
      <c r="H6" s="16"/>
      <c r="I6" s="16"/>
      <c r="J6" s="16">
        <v>100</v>
      </c>
      <c r="K6" s="23">
        <v>195312</v>
      </c>
    </row>
    <row r="7" spans="1:11" x14ac:dyDescent="0.2">
      <c r="A7" s="10" t="s">
        <v>2</v>
      </c>
      <c r="C7" s="38">
        <f>SUM(J6:J8)</f>
        <v>300</v>
      </c>
      <c r="D7" s="13" t="s">
        <v>22</v>
      </c>
      <c r="F7" s="51">
        <v>43756</v>
      </c>
      <c r="G7" s="16"/>
      <c r="H7" s="16"/>
      <c r="I7" s="16"/>
      <c r="J7" s="16">
        <v>100</v>
      </c>
      <c r="K7" s="23">
        <v>195312</v>
      </c>
    </row>
    <row r="8" spans="1:11" ht="16" x14ac:dyDescent="0.2">
      <c r="A8" s="57" t="s">
        <v>30</v>
      </c>
      <c r="C8" s="42">
        <f>SUM(K6:K8)</f>
        <v>585936</v>
      </c>
      <c r="D8" s="43" t="s">
        <v>24</v>
      </c>
      <c r="E8" s="44"/>
      <c r="F8" s="51">
        <v>43767</v>
      </c>
      <c r="G8" s="16"/>
      <c r="H8" s="16"/>
      <c r="I8" s="16"/>
      <c r="J8" s="16">
        <v>100</v>
      </c>
      <c r="K8" s="23">
        <v>195312</v>
      </c>
    </row>
    <row r="9" spans="1:11" ht="4.75" customHeight="1" x14ac:dyDescent="0.2"/>
    <row r="10" spans="1:11" ht="21.5" customHeight="1" x14ac:dyDescent="0.2">
      <c r="C10" s="52" t="s">
        <v>4</v>
      </c>
      <c r="D10" s="53"/>
      <c r="E10" s="49"/>
      <c r="F10" s="46" t="s">
        <v>5</v>
      </c>
      <c r="G10" s="50" t="s">
        <v>20</v>
      </c>
      <c r="H10" s="50" t="s">
        <v>10</v>
      </c>
      <c r="I10" s="50" t="s">
        <v>11</v>
      </c>
      <c r="J10" s="50" t="s">
        <v>6</v>
      </c>
      <c r="K10" s="47" t="s">
        <v>7</v>
      </c>
    </row>
    <row r="11" spans="1:11" ht="19.25" customHeight="1" x14ac:dyDescent="0.2">
      <c r="A11" s="9" t="s">
        <v>8</v>
      </c>
      <c r="C11" s="18">
        <f>SUM(K11:K28)</f>
        <v>3099841</v>
      </c>
      <c r="D11" s="13" t="s">
        <v>12</v>
      </c>
      <c r="F11" s="51">
        <v>43710</v>
      </c>
      <c r="G11" s="20">
        <v>1</v>
      </c>
      <c r="H11" s="21">
        <v>50000</v>
      </c>
      <c r="I11" s="22">
        <f>0.42</f>
        <v>0.42</v>
      </c>
      <c r="J11" s="21">
        <v>5</v>
      </c>
      <c r="K11" s="23">
        <v>119047</v>
      </c>
    </row>
    <row r="12" spans="1:11" x14ac:dyDescent="0.2">
      <c r="A12" s="10" t="s">
        <v>29</v>
      </c>
      <c r="C12" s="12"/>
      <c r="D12" s="13"/>
      <c r="F12" s="51">
        <v>43712</v>
      </c>
      <c r="G12" s="20">
        <v>2</v>
      </c>
      <c r="H12" s="21">
        <v>50000</v>
      </c>
      <c r="I12" s="22">
        <v>0.44</v>
      </c>
      <c r="J12" s="21">
        <v>5</v>
      </c>
      <c r="K12" s="23">
        <v>113636</v>
      </c>
    </row>
    <row r="13" spans="1:11" x14ac:dyDescent="0.2">
      <c r="A13" s="10"/>
      <c r="C13" s="12"/>
      <c r="D13" s="13"/>
      <c r="F13" s="51">
        <v>43714</v>
      </c>
      <c r="G13" s="20">
        <v>3</v>
      </c>
      <c r="H13" s="21">
        <v>100000</v>
      </c>
      <c r="I13" s="22">
        <f t="shared" ref="I13:I23" si="0">+H13/K13</f>
        <v>0.45000045000045003</v>
      </c>
      <c r="J13" s="16">
        <v>10</v>
      </c>
      <c r="K13" s="23">
        <v>222222</v>
      </c>
    </row>
    <row r="14" spans="1:11" x14ac:dyDescent="0.2">
      <c r="A14" s="10"/>
      <c r="C14" s="12"/>
      <c r="D14" s="13"/>
      <c r="F14" s="51">
        <v>43726</v>
      </c>
      <c r="G14" s="20">
        <v>4</v>
      </c>
      <c r="H14" s="21">
        <v>80000</v>
      </c>
      <c r="I14" s="22">
        <f t="shared" si="0"/>
        <v>0.4</v>
      </c>
      <c r="J14" s="16">
        <v>8</v>
      </c>
      <c r="K14" s="23">
        <v>200000</v>
      </c>
    </row>
    <row r="15" spans="1:11" x14ac:dyDescent="0.2">
      <c r="A15" s="10"/>
      <c r="C15" s="12"/>
      <c r="D15" s="13"/>
      <c r="F15" s="51">
        <v>43726</v>
      </c>
      <c r="G15" s="20">
        <v>5</v>
      </c>
      <c r="H15" s="21">
        <v>50000</v>
      </c>
      <c r="I15" s="22">
        <f t="shared" si="0"/>
        <v>0.37000037000037</v>
      </c>
      <c r="J15" s="16">
        <v>5</v>
      </c>
      <c r="K15" s="23">
        <v>135135</v>
      </c>
    </row>
    <row r="16" spans="1:11" x14ac:dyDescent="0.2">
      <c r="A16" s="10"/>
      <c r="C16" s="12"/>
      <c r="D16" s="13"/>
      <c r="F16" s="51">
        <v>43727</v>
      </c>
      <c r="G16" s="20">
        <v>6</v>
      </c>
      <c r="H16" s="21">
        <v>30000</v>
      </c>
      <c r="I16" s="22">
        <f t="shared" si="0"/>
        <v>0.36000144000576001</v>
      </c>
      <c r="J16" s="16">
        <v>3</v>
      </c>
      <c r="K16" s="23">
        <v>83333</v>
      </c>
    </row>
    <row r="17" spans="1:11" x14ac:dyDescent="0.2">
      <c r="A17" s="10"/>
      <c r="C17" s="12"/>
      <c r="D17" s="13"/>
      <c r="F17" s="51">
        <v>43732</v>
      </c>
      <c r="G17" s="20">
        <v>7</v>
      </c>
      <c r="H17" s="21">
        <v>50000</v>
      </c>
      <c r="I17" s="22">
        <f t="shared" si="0"/>
        <v>0.33000033000033002</v>
      </c>
      <c r="J17" s="16">
        <v>5</v>
      </c>
      <c r="K17" s="23">
        <v>151515</v>
      </c>
    </row>
    <row r="18" spans="1:11" x14ac:dyDescent="0.2">
      <c r="A18" s="10"/>
      <c r="C18" s="12"/>
      <c r="D18" s="13"/>
      <c r="F18" s="51">
        <v>43734</v>
      </c>
      <c r="G18" s="20">
        <v>8</v>
      </c>
      <c r="H18" s="21">
        <v>40000</v>
      </c>
      <c r="I18" s="22">
        <f t="shared" si="0"/>
        <v>0.33000033000033002</v>
      </c>
      <c r="J18" s="16">
        <v>4</v>
      </c>
      <c r="K18" s="23">
        <v>121212</v>
      </c>
    </row>
    <row r="19" spans="1:11" x14ac:dyDescent="0.2">
      <c r="A19" s="10"/>
      <c r="C19" s="12"/>
      <c r="D19" s="13"/>
      <c r="F19" s="51">
        <v>43735</v>
      </c>
      <c r="G19" s="20">
        <v>9</v>
      </c>
      <c r="H19" s="21">
        <v>40000</v>
      </c>
      <c r="I19" s="22">
        <f t="shared" si="0"/>
        <v>0.33000033000033002</v>
      </c>
      <c r="J19" s="16">
        <v>4</v>
      </c>
      <c r="K19" s="23">
        <v>121212</v>
      </c>
    </row>
    <row r="20" spans="1:11" x14ac:dyDescent="0.2">
      <c r="A20" s="10"/>
      <c r="C20" s="12"/>
      <c r="D20" s="13"/>
      <c r="F20" s="51">
        <v>43739</v>
      </c>
      <c r="G20" s="20">
        <v>10</v>
      </c>
      <c r="H20" s="21">
        <v>50000</v>
      </c>
      <c r="I20" s="22">
        <f t="shared" si="0"/>
        <v>0.31000062000124001</v>
      </c>
      <c r="J20" s="16">
        <v>5</v>
      </c>
      <c r="K20" s="23">
        <v>161290</v>
      </c>
    </row>
    <row r="21" spans="1:11" x14ac:dyDescent="0.2">
      <c r="A21" s="10"/>
      <c r="C21" s="12"/>
      <c r="D21" s="13"/>
      <c r="F21" s="51">
        <v>43740</v>
      </c>
      <c r="G21" s="20">
        <v>11</v>
      </c>
      <c r="H21" s="21">
        <v>40000</v>
      </c>
      <c r="I21" s="22">
        <f t="shared" si="0"/>
        <v>0.31000062000124001</v>
      </c>
      <c r="J21" s="16">
        <v>4</v>
      </c>
      <c r="K21" s="23">
        <v>129032</v>
      </c>
    </row>
    <row r="22" spans="1:11" x14ac:dyDescent="0.2">
      <c r="A22" s="10"/>
      <c r="C22" s="12"/>
      <c r="D22" s="13"/>
      <c r="F22" s="51">
        <v>43742</v>
      </c>
      <c r="G22" s="20">
        <v>12</v>
      </c>
      <c r="H22" s="21">
        <v>120000</v>
      </c>
      <c r="I22" s="22">
        <f t="shared" si="0"/>
        <v>0.28000028000027999</v>
      </c>
      <c r="J22" s="16">
        <v>12</v>
      </c>
      <c r="K22" s="23">
        <v>428571</v>
      </c>
    </row>
    <row r="23" spans="1:11" x14ac:dyDescent="0.2">
      <c r="A23" s="10"/>
      <c r="C23" s="12"/>
      <c r="D23" s="13"/>
      <c r="F23" s="51">
        <v>43747</v>
      </c>
      <c r="G23" s="20">
        <v>13</v>
      </c>
      <c r="H23" s="21">
        <v>60000</v>
      </c>
      <c r="I23" s="22">
        <f t="shared" si="0"/>
        <v>0.24</v>
      </c>
      <c r="J23" s="16">
        <v>6</v>
      </c>
      <c r="K23" s="23">
        <v>250000</v>
      </c>
    </row>
    <row r="24" spans="1:11" x14ac:dyDescent="0.2">
      <c r="A24" s="10"/>
      <c r="C24" s="12"/>
      <c r="D24" s="13"/>
      <c r="F24" s="51">
        <v>43752</v>
      </c>
      <c r="G24" s="20"/>
      <c r="H24" s="21"/>
      <c r="I24" s="22"/>
      <c r="J24" s="16">
        <v>8</v>
      </c>
      <c r="K24" s="23">
        <v>363636</v>
      </c>
    </row>
    <row r="25" spans="1:11" x14ac:dyDescent="0.2">
      <c r="A25" s="10"/>
      <c r="C25" s="12"/>
      <c r="D25" s="13"/>
      <c r="F25" s="51">
        <v>43759</v>
      </c>
      <c r="G25" s="20"/>
      <c r="H25" s="21"/>
      <c r="I25" s="22"/>
      <c r="J25" s="16">
        <v>2</v>
      </c>
      <c r="K25" s="23">
        <v>100000</v>
      </c>
    </row>
    <row r="26" spans="1:11" x14ac:dyDescent="0.2">
      <c r="A26" s="10"/>
      <c r="C26" s="12"/>
      <c r="D26" s="13"/>
      <c r="F26" s="51">
        <v>43762</v>
      </c>
      <c r="G26" s="20"/>
      <c r="H26" s="21"/>
      <c r="I26" s="22"/>
      <c r="J26" s="16">
        <v>2</v>
      </c>
      <c r="K26" s="23">
        <v>100000</v>
      </c>
    </row>
    <row r="27" spans="1:11" x14ac:dyDescent="0.2">
      <c r="A27" s="10"/>
      <c r="C27" s="12"/>
      <c r="D27" s="13"/>
      <c r="F27" s="51">
        <v>43766</v>
      </c>
      <c r="G27" s="20"/>
      <c r="H27" s="21"/>
      <c r="I27" s="22"/>
      <c r="J27" s="16">
        <v>3</v>
      </c>
      <c r="K27" s="23">
        <v>150000</v>
      </c>
    </row>
    <row r="28" spans="1:11" x14ac:dyDescent="0.2">
      <c r="A28" s="10"/>
      <c r="C28" s="12"/>
      <c r="D28" s="13"/>
      <c r="F28" s="51">
        <v>43767</v>
      </c>
      <c r="G28" s="20"/>
      <c r="H28" s="21"/>
      <c r="I28" s="22"/>
      <c r="J28" s="16">
        <v>3</v>
      </c>
      <c r="K28" s="23">
        <v>150000</v>
      </c>
    </row>
    <row r="29" spans="1:11" x14ac:dyDescent="0.2">
      <c r="A29" s="10"/>
      <c r="C29" s="12"/>
      <c r="D29" s="13"/>
      <c r="F29" s="19"/>
      <c r="G29" s="20"/>
      <c r="H29" s="21"/>
      <c r="I29" s="22"/>
      <c r="J29" s="22"/>
      <c r="K29" s="23"/>
    </row>
    <row r="30" spans="1:11" hidden="1" x14ac:dyDescent="0.2">
      <c r="A30" s="11"/>
      <c r="C30" s="14"/>
      <c r="D30" s="15"/>
      <c r="F30" s="24"/>
      <c r="G30" s="25"/>
      <c r="H30" s="26">
        <f>SUM(H11:H29)</f>
        <v>760000</v>
      </c>
      <c r="I30" s="27"/>
      <c r="J30" s="27"/>
      <c r="K30" s="28"/>
    </row>
    <row r="31" spans="1:11" ht="3" hidden="1" customHeight="1" x14ac:dyDescent="0.2">
      <c r="A31" s="2"/>
      <c r="C31" s="2"/>
      <c r="D31" s="2"/>
      <c r="F31" s="8"/>
      <c r="G31" s="5"/>
      <c r="H31" s="6"/>
      <c r="I31" s="7"/>
      <c r="J31" s="7"/>
      <c r="K31" s="6"/>
    </row>
    <row r="32" spans="1:11" x14ac:dyDescent="0.2">
      <c r="A32" s="9" t="s">
        <v>13</v>
      </c>
      <c r="C32" s="29">
        <v>0</v>
      </c>
      <c r="D32" s="30" t="s">
        <v>12</v>
      </c>
      <c r="F32" s="29"/>
      <c r="G32" s="31"/>
      <c r="H32" s="32"/>
      <c r="I32" s="33"/>
      <c r="J32" s="48" t="s">
        <v>28</v>
      </c>
      <c r="K32" s="30"/>
    </row>
    <row r="33" spans="1:15" ht="4.25" customHeight="1" x14ac:dyDescent="0.2">
      <c r="A33" s="11"/>
      <c r="C33" s="14"/>
      <c r="D33" s="15"/>
      <c r="F33" s="14"/>
      <c r="G33" s="17"/>
      <c r="H33" s="17"/>
      <c r="I33" s="27"/>
      <c r="J33" s="27"/>
      <c r="K33" s="15"/>
    </row>
    <row r="34" spans="1:15" ht="6" customHeight="1" x14ac:dyDescent="0.2"/>
    <row r="35" spans="1:15" x14ac:dyDescent="0.2">
      <c r="A35" s="9" t="s">
        <v>15</v>
      </c>
      <c r="C35" s="40">
        <f>300-SUM(J11:J30)</f>
        <v>206</v>
      </c>
      <c r="D35" s="30" t="s">
        <v>14</v>
      </c>
      <c r="F35" s="29"/>
      <c r="G35" s="31"/>
      <c r="H35" s="31"/>
      <c r="I35" s="31"/>
      <c r="J35" s="31"/>
      <c r="K35" s="30"/>
    </row>
    <row r="36" spans="1:15" x14ac:dyDescent="0.2">
      <c r="A36" s="10" t="s">
        <v>16</v>
      </c>
      <c r="C36" s="18">
        <f>C8</f>
        <v>585936</v>
      </c>
      <c r="D36" s="13" t="s">
        <v>23</v>
      </c>
      <c r="F36" s="12"/>
      <c r="G36" s="16"/>
      <c r="H36" s="16"/>
      <c r="I36" s="16"/>
      <c r="J36" s="16"/>
      <c r="K36" s="13"/>
    </row>
    <row r="37" spans="1:15" x14ac:dyDescent="0.2">
      <c r="A37" s="11" t="s">
        <v>17</v>
      </c>
      <c r="C37" s="39">
        <f>C11</f>
        <v>3099841</v>
      </c>
      <c r="D37" s="15" t="s">
        <v>12</v>
      </c>
      <c r="F37" s="14"/>
      <c r="G37" s="17"/>
      <c r="H37" s="17"/>
      <c r="I37" s="17"/>
      <c r="J37" s="17"/>
      <c r="K37" s="15"/>
    </row>
    <row r="38" spans="1:15" ht="6.5" customHeight="1" x14ac:dyDescent="0.2"/>
    <row r="39" spans="1:15" x14ac:dyDescent="0.2">
      <c r="A39" s="34" t="s">
        <v>18</v>
      </c>
      <c r="B39" s="31"/>
      <c r="C39" s="31"/>
      <c r="D39" s="30"/>
      <c r="O39" s="3"/>
    </row>
    <row r="40" spans="1:15" x14ac:dyDescent="0.2">
      <c r="A40" s="12" t="s">
        <v>25</v>
      </c>
      <c r="B40" s="16"/>
      <c r="C40" s="35">
        <f>C11+13463413</f>
        <v>16563254</v>
      </c>
      <c r="D40" s="13" t="s">
        <v>12</v>
      </c>
      <c r="G40" s="37"/>
      <c r="O40" s="3"/>
    </row>
    <row r="41" spans="1:15" x14ac:dyDescent="0.2">
      <c r="A41" s="14" t="s">
        <v>26</v>
      </c>
      <c r="B41" s="17"/>
      <c r="C41" s="36">
        <f>C40</f>
        <v>16563254</v>
      </c>
      <c r="D41" s="15" t="s">
        <v>19</v>
      </c>
    </row>
    <row r="42" spans="1:15" ht="6.5" customHeight="1" x14ac:dyDescent="0.2">
      <c r="O42" s="4"/>
    </row>
    <row r="43" spans="1:15" x14ac:dyDescent="0.2">
      <c r="A43" s="56" t="s">
        <v>21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</row>
    <row r="44" spans="1:15" x14ac:dyDescent="0.2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</row>
  </sheetData>
  <mergeCells count="3">
    <mergeCell ref="C10:D10"/>
    <mergeCell ref="C5:D5"/>
    <mergeCell ref="A43:K44"/>
  </mergeCells>
  <pageMargins left="0.7" right="0.7" top="0.75" bottom="0.75" header="0.3" footer="0.3"/>
  <pageSetup paperSize="9" scale="86" orientation="landscape" r:id="rId1"/>
  <ignoredErrors>
    <ignoredError sqref="J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 9 oct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Telyan</dc:creator>
  <cp:lastModifiedBy>Daniel Schneiderman</cp:lastModifiedBy>
  <cp:lastPrinted>2019-11-05T10:57:25Z</cp:lastPrinted>
  <dcterms:created xsi:type="dcterms:W3CDTF">2015-06-05T18:19:34Z</dcterms:created>
  <dcterms:modified xsi:type="dcterms:W3CDTF">2019-11-05T17:38:53Z</dcterms:modified>
</cp:coreProperties>
</file>